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1155" windowWidth="20460" windowHeight="10605" tabRatio="500" activeTab="0"/>
  </bookViews>
  <sheets>
    <sheet name="Sheet3" sheetId="1" r:id="rId1"/>
    <sheet name="procenti" sheetId="2" r:id="rId2"/>
  </sheets>
  <definedNames/>
  <calcPr fullCalcOnLoad="1"/>
</workbook>
</file>

<file path=xl/sharedStrings.xml><?xml version="1.0" encoding="utf-8"?>
<sst xmlns="http://schemas.openxmlformats.org/spreadsheetml/2006/main" count="130" uniqueCount="55">
  <si>
    <t>РЕПУБЛИКА СРПСКА</t>
  </si>
  <si>
    <t>ЈУ ЗАВОД ЗА ЗАПОШЉАВАЊЕ РС</t>
  </si>
  <si>
    <t>ФИЛИЈАЛА БАЊА ЛУКА</t>
  </si>
  <si>
    <t xml:space="preserve">      СТАЊЕ НА ЕВИДЕНЦИЈИ</t>
  </si>
  <si>
    <t>У БИРОУ БАЊА ЛУКА</t>
  </si>
  <si>
    <t xml:space="preserve">            ОПИС                </t>
  </si>
  <si>
    <t>УКУПНО</t>
  </si>
  <si>
    <t>Жене</t>
  </si>
  <si>
    <t xml:space="preserve">Стање на евиденцији          </t>
  </si>
  <si>
    <t>Квалификациона структура</t>
  </si>
  <si>
    <t>ПРОЦЕНАТ ОД УКУПНО</t>
  </si>
  <si>
    <t>Кв. структура</t>
  </si>
  <si>
    <t>0   Без школе</t>
  </si>
  <si>
    <t xml:space="preserve">1   Неквалификовани радници     </t>
  </si>
  <si>
    <t>НК</t>
  </si>
  <si>
    <t xml:space="preserve">2   ПК-НСС радници              </t>
  </si>
  <si>
    <t>ПК</t>
  </si>
  <si>
    <t xml:space="preserve">3   Квалификовани радници       </t>
  </si>
  <si>
    <t>КВ</t>
  </si>
  <si>
    <t xml:space="preserve">4   Техничари ССС               </t>
  </si>
  <si>
    <t>ССС</t>
  </si>
  <si>
    <t xml:space="preserve">5   ВКВ специјалисти            </t>
  </si>
  <si>
    <t>ВКВ</t>
  </si>
  <si>
    <t xml:space="preserve">6-1 Виша стручна спрема         </t>
  </si>
  <si>
    <t>ВШС</t>
  </si>
  <si>
    <t xml:space="preserve">7-1 ВСС 180 ECTS                </t>
  </si>
  <si>
    <t>ВСС</t>
  </si>
  <si>
    <t xml:space="preserve">7-2 ВСС 240 ECTS,4г,5г,6г       </t>
  </si>
  <si>
    <t>МР</t>
  </si>
  <si>
    <t xml:space="preserve">7-3 Мастер 300 ECTS             </t>
  </si>
  <si>
    <t>ДР</t>
  </si>
  <si>
    <t xml:space="preserve">7-4 Магистар стари програм      </t>
  </si>
  <si>
    <t>7-5 ВСС 360 ECTS</t>
  </si>
  <si>
    <t xml:space="preserve">8   Доктори наука               </t>
  </si>
  <si>
    <t xml:space="preserve">  У К У П Н О     </t>
  </si>
  <si>
    <t>Старосна структура</t>
  </si>
  <si>
    <t xml:space="preserve"> Од 15 - 18 година              </t>
  </si>
  <si>
    <t xml:space="preserve"> Од 18 - 20 година              </t>
  </si>
  <si>
    <t xml:space="preserve"> Од 20 - 24 година              </t>
  </si>
  <si>
    <t xml:space="preserve"> Од 24 - 27 година              </t>
  </si>
  <si>
    <t xml:space="preserve"> Од 27 - 30 година              </t>
  </si>
  <si>
    <t xml:space="preserve">до 30 година </t>
  </si>
  <si>
    <t xml:space="preserve"> Од 30 - 35 година              </t>
  </si>
  <si>
    <t xml:space="preserve"> Од 35 - 40 година              </t>
  </si>
  <si>
    <t xml:space="preserve"> Од 30 - 40 година              </t>
  </si>
  <si>
    <t xml:space="preserve"> Од 40 - 45 година              </t>
  </si>
  <si>
    <t xml:space="preserve"> Од 45 - 50 година              </t>
  </si>
  <si>
    <t xml:space="preserve"> Од 40 - 50 година              </t>
  </si>
  <si>
    <t xml:space="preserve"> Од 50 - 55 година              </t>
  </si>
  <si>
    <t xml:space="preserve"> Од 55 - 60 година              </t>
  </si>
  <si>
    <t xml:space="preserve"> Од 50 - 60 година              </t>
  </si>
  <si>
    <t xml:space="preserve"> Од 60 - 65 година              </t>
  </si>
  <si>
    <t xml:space="preserve"> 65 година              </t>
  </si>
  <si>
    <t xml:space="preserve"> Од 60</t>
  </si>
  <si>
    <t>НА ДАН  30.06.2022. године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</si>
</sst>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9"/>
      <color rgb="FF000000"/>
      <name val="Arial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22" borderId="0" applyNumberFormat="0" applyBorder="0" applyAlignment="0" applyProtection="0"/>
    <xf numFmtId="0" fontId="27" fillId="0" borderId="0">
      <alignment vertical="center"/>
      <protection/>
    </xf>
    <xf numFmtId="0" fontId="42" fillId="0" borderId="0">
      <alignment vertical="center"/>
      <protection/>
    </xf>
    <xf numFmtId="0" fontId="0" fillId="23" borderId="7" applyNumberFormat="0" applyFont="0" applyAlignment="0" applyProtection="0"/>
    <xf numFmtId="0" fontId="43" fillId="20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7" fillId="0" borderId="0" xfId="57">
      <alignment vertical="center"/>
      <protection/>
    </xf>
    <xf numFmtId="0" fontId="47" fillId="0" borderId="0" xfId="58" applyFont="1" applyAlignment="1">
      <alignment horizontal="left" vertical="center"/>
      <protection/>
    </xf>
    <xf numFmtId="1" fontId="0" fillId="0" borderId="0" xfId="0" applyNumberFormat="1" applyAlignment="1">
      <alignment vertical="center"/>
    </xf>
    <xf numFmtId="1" fontId="48" fillId="0" borderId="10" xfId="0" applyNumberFormat="1" applyFont="1" applyBorder="1" applyAlignment="1">
      <alignment horizontal="center" vertical="center"/>
    </xf>
    <xf numFmtId="1" fontId="48" fillId="0" borderId="0" xfId="0" applyNumberFormat="1" applyFont="1" applyAlignment="1">
      <alignment horizontal="center" vertical="center"/>
    </xf>
    <xf numFmtId="1" fontId="48" fillId="0" borderId="10" xfId="0" applyNumberFormat="1" applyFont="1" applyBorder="1" applyAlignment="1">
      <alignment vertical="center"/>
    </xf>
    <xf numFmtId="1" fontId="48" fillId="0" borderId="0" xfId="0" applyNumberFormat="1" applyFont="1" applyAlignment="1">
      <alignment vertical="center"/>
    </xf>
    <xf numFmtId="0" fontId="4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48" fillId="0" borderId="0" xfId="0" applyFont="1" applyAlignment="1">
      <alignment horizontal="center" vertical="center"/>
    </xf>
    <xf numFmtId="2" fontId="48" fillId="0" borderId="10" xfId="0" applyNumberFormat="1" applyFon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3" xfId="57"/>
    <cellStyle name="Normal_Sheet3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47625</xdr:colOff>
      <xdr:row>55</xdr:row>
      <xdr:rowOff>85725</xdr:rowOff>
    </xdr:to>
    <xdr:sp>
      <xdr:nvSpPr>
        <xdr:cNvPr id="1" name="Rectangle 2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</xdr:row>
      <xdr:rowOff>38100</xdr:rowOff>
    </xdr:from>
    <xdr:to>
      <xdr:col>1</xdr:col>
      <xdr:colOff>9525</xdr:colOff>
      <xdr:row>4</xdr:row>
      <xdr:rowOff>9525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0025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523875</xdr:colOff>
      <xdr:row>55</xdr:row>
      <xdr:rowOff>85725</xdr:rowOff>
    </xdr:to>
    <xdr:sp>
      <xdr:nvSpPr>
        <xdr:cNvPr id="1" name="Rectangle 3" hidden="1"/>
        <xdr:cNvSpPr>
          <a:spLocks noChangeAspect="1"/>
        </xdr:cNvSpPr>
      </xdr:nvSpPr>
      <xdr:spPr>
        <a:xfrm>
          <a:off x="0" y="0"/>
          <a:ext cx="9525000" cy="984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0</xdr:rowOff>
    </xdr:from>
    <xdr:to>
      <xdr:col>0</xdr:col>
      <xdr:colOff>1809750</xdr:colOff>
      <xdr:row>3</xdr:row>
      <xdr:rowOff>171450</xdr:rowOff>
    </xdr:to>
    <xdr:pic>
      <xdr:nvPicPr>
        <xdr:cNvPr id="2" name="Pictur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0</xdr:col>
      <xdr:colOff>1781175</xdr:colOff>
      <xdr:row>4</xdr:row>
      <xdr:rowOff>0</xdr:rowOff>
    </xdr:to>
    <xdr:pic>
      <xdr:nvPicPr>
        <xdr:cNvPr id="3" name="Pictur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7811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7">
      <selection activeCell="G14" sqref="G14"/>
    </sheetView>
  </sheetViews>
  <sheetFormatPr defaultColWidth="9.140625" defaultRowHeight="12.75"/>
  <cols>
    <col min="1" max="1" width="27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9" t="s">
        <v>3</v>
      </c>
      <c r="B8" s="29"/>
      <c r="C8" s="29"/>
      <c r="D8" s="20"/>
    </row>
    <row r="9" spans="1:4" ht="12.75">
      <c r="A9" s="30" t="s">
        <v>4</v>
      </c>
      <c r="B9" s="30"/>
      <c r="C9" s="30"/>
      <c r="D9" s="21"/>
    </row>
    <row r="10" spans="1:4" ht="12.75">
      <c r="A10" s="30" t="s">
        <v>54</v>
      </c>
      <c r="B10" s="30"/>
      <c r="C10" s="30"/>
      <c r="D10" s="21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9"/>
      <c r="B14" s="10"/>
      <c r="C14" s="10"/>
    </row>
    <row r="15" spans="1:3" ht="12.75">
      <c r="A15" s="9"/>
      <c r="B15" s="10"/>
      <c r="C15" s="10"/>
    </row>
    <row r="16" spans="1:4" ht="15">
      <c r="A16" s="17" t="s">
        <v>8</v>
      </c>
      <c r="B16" s="6">
        <v>5841</v>
      </c>
      <c r="C16" s="6">
        <v>3009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</row>
    <row r="20" spans="1:4" ht="12.75">
      <c r="A20" s="9"/>
      <c r="B20" s="23"/>
      <c r="C20" s="23"/>
      <c r="D20"/>
    </row>
    <row r="21" spans="1:8" ht="12.75">
      <c r="A21" s="9" t="s">
        <v>12</v>
      </c>
      <c r="B21" s="23">
        <v>2</v>
      </c>
      <c r="C21" s="23">
        <v>0</v>
      </c>
      <c r="D21" s="22"/>
      <c r="H21" s="22"/>
    </row>
    <row r="22" spans="1:8" ht="12.75">
      <c r="A22" s="9" t="s">
        <v>13</v>
      </c>
      <c r="B22" s="23">
        <v>853</v>
      </c>
      <c r="C22" s="23">
        <v>387</v>
      </c>
      <c r="D22" s="11">
        <f>(B22+B21)/$B$35*100</f>
        <v>14.637904468412943</v>
      </c>
      <c r="E22" s="12" t="s">
        <v>14</v>
      </c>
      <c r="F22" s="22">
        <f>SUM(B21:B22)</f>
        <v>855</v>
      </c>
      <c r="G22" s="22">
        <f>SUM(C21:C22)</f>
        <v>387</v>
      </c>
      <c r="H22" s="11">
        <f>(F22+F21)/$F$35*100</f>
        <v>14.637904468412943</v>
      </c>
    </row>
    <row r="23" spans="1:8" ht="12.75">
      <c r="A23" s="9" t="s">
        <v>15</v>
      </c>
      <c r="B23" s="23">
        <v>73</v>
      </c>
      <c r="C23" s="23">
        <v>24</v>
      </c>
      <c r="D23" s="11">
        <f>B23/$B$35*100</f>
        <v>1.2497859955487074</v>
      </c>
      <c r="E23" s="12" t="s">
        <v>16</v>
      </c>
      <c r="F23" s="23">
        <f aca="true" t="shared" si="0" ref="F23:G27">B23</f>
        <v>73</v>
      </c>
      <c r="G23" s="23">
        <f t="shared" si="0"/>
        <v>24</v>
      </c>
      <c r="H23" s="11">
        <f>F23/$F$35*100</f>
        <v>1.2497859955487074</v>
      </c>
    </row>
    <row r="24" spans="1:8" ht="12.75">
      <c r="A24" s="9" t="s">
        <v>17</v>
      </c>
      <c r="B24" s="23">
        <v>1596</v>
      </c>
      <c r="C24" s="23">
        <v>509</v>
      </c>
      <c r="D24" s="11">
        <f aca="true" t="shared" si="1" ref="D24:D33">B24/$B$35*100</f>
        <v>27.324088341037495</v>
      </c>
      <c r="E24" s="12" t="s">
        <v>18</v>
      </c>
      <c r="F24" s="23">
        <f t="shared" si="0"/>
        <v>1596</v>
      </c>
      <c r="G24" s="23">
        <f t="shared" si="0"/>
        <v>509</v>
      </c>
      <c r="H24" s="11">
        <f aca="true" t="shared" si="2" ref="H24:H30">F24/$F$35*100</f>
        <v>27.324088341037495</v>
      </c>
    </row>
    <row r="25" spans="1:8" ht="12.75">
      <c r="A25" s="9" t="s">
        <v>19</v>
      </c>
      <c r="B25" s="23">
        <v>1825</v>
      </c>
      <c r="C25" s="23">
        <v>1098</v>
      </c>
      <c r="D25" s="11">
        <f t="shared" si="1"/>
        <v>31.244649888717685</v>
      </c>
      <c r="E25" s="12" t="s">
        <v>20</v>
      </c>
      <c r="F25" s="23">
        <f t="shared" si="0"/>
        <v>1825</v>
      </c>
      <c r="G25" s="23">
        <f t="shared" si="0"/>
        <v>1098</v>
      </c>
      <c r="H25" s="11">
        <f t="shared" si="2"/>
        <v>31.244649888717685</v>
      </c>
    </row>
    <row r="26" spans="1:8" ht="12.75">
      <c r="A26" s="9" t="s">
        <v>21</v>
      </c>
      <c r="B26" s="23">
        <v>55</v>
      </c>
      <c r="C26" s="23">
        <v>10</v>
      </c>
      <c r="D26" s="11">
        <f t="shared" si="1"/>
        <v>0.9416195856873822</v>
      </c>
      <c r="E26" s="12" t="s">
        <v>22</v>
      </c>
      <c r="F26" s="23">
        <f t="shared" si="0"/>
        <v>55</v>
      </c>
      <c r="G26" s="23">
        <f t="shared" si="0"/>
        <v>10</v>
      </c>
      <c r="H26" s="11">
        <f t="shared" si="2"/>
        <v>0.9416195856873822</v>
      </c>
    </row>
    <row r="27" spans="1:8" ht="12.75">
      <c r="A27" s="9" t="s">
        <v>23</v>
      </c>
      <c r="B27" s="23">
        <v>97</v>
      </c>
      <c r="C27" s="23">
        <v>46</v>
      </c>
      <c r="D27" s="11">
        <f t="shared" si="1"/>
        <v>1.660674542030474</v>
      </c>
      <c r="E27" s="12" t="s">
        <v>24</v>
      </c>
      <c r="F27" s="23">
        <f t="shared" si="0"/>
        <v>97</v>
      </c>
      <c r="G27" s="23">
        <f t="shared" si="0"/>
        <v>46</v>
      </c>
      <c r="H27" s="11">
        <f t="shared" si="2"/>
        <v>1.660674542030474</v>
      </c>
    </row>
    <row r="28" spans="1:8" ht="12.75">
      <c r="A28" s="9" t="s">
        <v>25</v>
      </c>
      <c r="B28" s="23">
        <v>231</v>
      </c>
      <c r="C28" s="23">
        <v>155</v>
      </c>
      <c r="D28" s="11">
        <f t="shared" si="1"/>
        <v>3.954802259887006</v>
      </c>
      <c r="E28" s="12" t="s">
        <v>26</v>
      </c>
      <c r="F28" s="23">
        <f>SUM(B28:B29)</f>
        <v>1233</v>
      </c>
      <c r="G28" s="23">
        <f>SUM(C28:C29)</f>
        <v>864</v>
      </c>
      <c r="H28" s="11">
        <f t="shared" si="2"/>
        <v>21.10939907550077</v>
      </c>
    </row>
    <row r="29" spans="1:8" ht="12.75">
      <c r="A29" s="22" t="s">
        <v>27</v>
      </c>
      <c r="B29" s="23">
        <v>1002</v>
      </c>
      <c r="C29" s="23">
        <v>709</v>
      </c>
      <c r="D29" s="11">
        <f t="shared" si="1"/>
        <v>17.154596815613765</v>
      </c>
      <c r="E29" s="13" t="s">
        <v>28</v>
      </c>
      <c r="F29" s="14">
        <f>SUM(B30:B32)</f>
        <v>93</v>
      </c>
      <c r="G29" s="14">
        <f>SUM(C30:C32)</f>
        <v>64</v>
      </c>
      <c r="H29" s="11">
        <f t="shared" si="2"/>
        <v>1.5921931176168465</v>
      </c>
    </row>
    <row r="30" spans="1:8" ht="12.75">
      <c r="A30" s="9" t="s">
        <v>29</v>
      </c>
      <c r="B30" s="23">
        <v>63</v>
      </c>
      <c r="C30" s="23">
        <v>44</v>
      </c>
      <c r="D30" s="11">
        <f t="shared" si="1"/>
        <v>1.078582434514638</v>
      </c>
      <c r="E30" s="15" t="s">
        <v>30</v>
      </c>
      <c r="F30" s="23">
        <f>B33</f>
        <v>14</v>
      </c>
      <c r="G30" s="23">
        <f>C33</f>
        <v>7</v>
      </c>
      <c r="H30" s="11">
        <f t="shared" si="2"/>
        <v>0.2396849854476973</v>
      </c>
    </row>
    <row r="31" spans="1:4" ht="12.75">
      <c r="A31" s="9" t="s">
        <v>31</v>
      </c>
      <c r="B31" s="23">
        <v>18</v>
      </c>
      <c r="C31" s="23">
        <v>13</v>
      </c>
      <c r="D31" s="11">
        <f t="shared" si="1"/>
        <v>0.30816640986132515</v>
      </c>
    </row>
    <row r="32" spans="1:4" ht="12.75">
      <c r="A32" s="22" t="s">
        <v>32</v>
      </c>
      <c r="B32" s="23">
        <v>12</v>
      </c>
      <c r="C32" s="23">
        <v>7</v>
      </c>
      <c r="D32" s="11">
        <f t="shared" si="1"/>
        <v>0.2054442732408834</v>
      </c>
    </row>
    <row r="33" spans="1:4" ht="12.75">
      <c r="A33" s="9" t="s">
        <v>33</v>
      </c>
      <c r="B33" s="23">
        <v>14</v>
      </c>
      <c r="C33" s="23">
        <v>7</v>
      </c>
      <c r="D33" s="11">
        <f t="shared" si="1"/>
        <v>0.2396849854476973</v>
      </c>
    </row>
    <row r="34" spans="1:4" ht="12.75">
      <c r="A34" s="9"/>
      <c r="B34" s="23"/>
      <c r="C34" s="23"/>
      <c r="D34" s="22"/>
    </row>
    <row r="35" spans="1:8" ht="12.75">
      <c r="A35" s="8" t="s">
        <v>34</v>
      </c>
      <c r="B35" s="6">
        <f>SUM(B21:B34)</f>
        <v>5841</v>
      </c>
      <c r="C35" s="6">
        <f>SUM(C21:C34)</f>
        <v>3009</v>
      </c>
      <c r="D35" s="11">
        <f>SUM(D22:D34)</f>
        <v>100</v>
      </c>
      <c r="F35" s="6">
        <f>SUM(F21:F34)</f>
        <v>5841</v>
      </c>
      <c r="G35" s="6">
        <f>SUM(G21:G34)</f>
        <v>3009</v>
      </c>
      <c r="H35" s="25">
        <f>SUM(H21:H34)</f>
        <v>100</v>
      </c>
    </row>
    <row r="38" spans="1:8" ht="38.25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4" ht="12.75">
      <c r="A39" s="9"/>
      <c r="B39" s="23"/>
      <c r="C39" s="23"/>
      <c r="D39"/>
    </row>
    <row r="40" spans="1:4" ht="12.75">
      <c r="A40" s="9" t="s">
        <v>36</v>
      </c>
      <c r="B40" s="23">
        <v>2</v>
      </c>
      <c r="C40" s="23">
        <v>1</v>
      </c>
      <c r="D40" s="11">
        <f>B40/$B$54*100</f>
        <v>0.0342407122068139</v>
      </c>
    </row>
    <row r="41" spans="1:4" ht="12.75">
      <c r="A41" s="9" t="s">
        <v>37</v>
      </c>
      <c r="B41" s="23">
        <v>70</v>
      </c>
      <c r="C41" s="23">
        <v>26</v>
      </c>
      <c r="D41" s="11">
        <f>B41/$B$54*100</f>
        <v>1.1984249272384866</v>
      </c>
    </row>
    <row r="42" spans="1:4" ht="12.75">
      <c r="A42" s="9" t="s">
        <v>38</v>
      </c>
      <c r="B42" s="23">
        <v>235</v>
      </c>
      <c r="C42" s="23">
        <v>100</v>
      </c>
      <c r="D42" s="11">
        <f>B42/$B$54*100</f>
        <v>4.023283684300633</v>
      </c>
    </row>
    <row r="43" spans="1:4" ht="12.75">
      <c r="A43" s="9" t="s">
        <v>39</v>
      </c>
      <c r="B43" s="23">
        <v>304</v>
      </c>
      <c r="C43" s="23">
        <v>205</v>
      </c>
      <c r="D43" s="11">
        <f>B43/$B$54*100</f>
        <v>5.204588255435713</v>
      </c>
    </row>
    <row r="44" spans="1:8" ht="12.75">
      <c r="A44" s="9" t="s">
        <v>40</v>
      </c>
      <c r="B44" s="23">
        <v>353</v>
      </c>
      <c r="C44" s="23">
        <v>250</v>
      </c>
      <c r="D44" s="11">
        <f>B44/$B$54*100</f>
        <v>6.043485704502654</v>
      </c>
      <c r="E44" s="16" t="s">
        <v>41</v>
      </c>
      <c r="F44" s="23">
        <f>(B40+B41+B42+B43+B44)</f>
        <v>964</v>
      </c>
      <c r="G44" s="23">
        <f>(C40+C41+C42+C43+C44)</f>
        <v>582</v>
      </c>
      <c r="H44" s="26">
        <f>F44/$F$54*100</f>
        <v>16.504023283684297</v>
      </c>
    </row>
    <row r="45" spans="1:8" ht="12.75">
      <c r="A45" s="9" t="s">
        <v>42</v>
      </c>
      <c r="B45" s="23">
        <v>609</v>
      </c>
      <c r="C45" s="23">
        <v>405</v>
      </c>
      <c r="D45" s="11">
        <f aca="true" t="shared" si="3" ref="D45:D52">B45/$B$54*100</f>
        <v>10.426296866974834</v>
      </c>
      <c r="E45" s="16"/>
      <c r="F45" s="23"/>
      <c r="G45" s="22"/>
      <c r="H45" s="27"/>
    </row>
    <row r="46" spans="1:8" ht="12.75">
      <c r="A46" s="9" t="s">
        <v>43</v>
      </c>
      <c r="B46" s="23">
        <v>660</v>
      </c>
      <c r="C46" s="23">
        <v>396</v>
      </c>
      <c r="D46" s="11">
        <f t="shared" si="3"/>
        <v>11.299435028248588</v>
      </c>
      <c r="E46" s="8" t="s">
        <v>44</v>
      </c>
      <c r="F46" s="23">
        <f>SUM(B45:B46)</f>
        <v>1269</v>
      </c>
      <c r="G46" s="23">
        <f>SUM(C45:C46)</f>
        <v>801</v>
      </c>
      <c r="H46" s="11">
        <f>F46/$F$54*100</f>
        <v>21.725731895223422</v>
      </c>
    </row>
    <row r="47" spans="1:8" ht="12.75">
      <c r="A47" s="9" t="s">
        <v>45</v>
      </c>
      <c r="B47" s="23">
        <v>600</v>
      </c>
      <c r="C47" s="23">
        <v>301</v>
      </c>
      <c r="D47" s="11">
        <f t="shared" si="3"/>
        <v>10.27221366204417</v>
      </c>
      <c r="E47" s="16"/>
      <c r="F47" s="22"/>
      <c r="G47" s="22"/>
      <c r="H47" s="22"/>
    </row>
    <row r="48" spans="1:8" ht="12.75">
      <c r="A48" s="9" t="s">
        <v>46</v>
      </c>
      <c r="B48" s="23">
        <v>619</v>
      </c>
      <c r="C48" s="23">
        <v>300</v>
      </c>
      <c r="D48" s="11">
        <f t="shared" si="3"/>
        <v>10.597500428008901</v>
      </c>
      <c r="E48" s="8" t="s">
        <v>47</v>
      </c>
      <c r="F48" s="23">
        <f>SUM(B47:B48)</f>
        <v>1219</v>
      </c>
      <c r="G48" s="23">
        <f>SUM(C47:C48)</f>
        <v>601</v>
      </c>
      <c r="H48" s="11">
        <f>F48/$F$54*100</f>
        <v>20.869714090053073</v>
      </c>
    </row>
    <row r="49" spans="1:8" ht="12.75">
      <c r="A49" s="9" t="s">
        <v>48</v>
      </c>
      <c r="B49" s="23">
        <v>726</v>
      </c>
      <c r="C49" s="23">
        <v>322</v>
      </c>
      <c r="D49" s="11">
        <f t="shared" si="3"/>
        <v>12.429378531073446</v>
      </c>
      <c r="E49" s="16"/>
      <c r="F49" s="23"/>
      <c r="G49" s="22"/>
      <c r="H49" s="11"/>
    </row>
    <row r="50" spans="1:8" ht="12.75">
      <c r="A50" s="9" t="s">
        <v>49</v>
      </c>
      <c r="B50" s="23">
        <v>892</v>
      </c>
      <c r="C50" s="23">
        <v>383</v>
      </c>
      <c r="D50" s="11">
        <f t="shared" si="3"/>
        <v>15.271357644239</v>
      </c>
      <c r="E50" s="8" t="s">
        <v>50</v>
      </c>
      <c r="F50" s="23">
        <f>SUM(B49:B50)</f>
        <v>1618</v>
      </c>
      <c r="G50" s="23">
        <f>SUM(C49:C50)</f>
        <v>705</v>
      </c>
      <c r="H50" s="11">
        <f>F50/$F$54*100</f>
        <v>27.700736175312446</v>
      </c>
    </row>
    <row r="51" spans="1:8" ht="12.75">
      <c r="A51" s="9" t="s">
        <v>51</v>
      </c>
      <c r="B51" s="23">
        <v>771</v>
      </c>
      <c r="C51" s="23">
        <v>320</v>
      </c>
      <c r="D51" s="11">
        <f t="shared" si="3"/>
        <v>13.19979455572676</v>
      </c>
      <c r="E51" s="12"/>
      <c r="F51" s="22"/>
      <c r="G51" s="22"/>
      <c r="H51" s="22"/>
    </row>
    <row r="52" spans="1:8" ht="12.75">
      <c r="A52" s="9" t="s">
        <v>52</v>
      </c>
      <c r="B52" s="23">
        <v>0</v>
      </c>
      <c r="C52" s="23">
        <v>0</v>
      </c>
      <c r="D52" s="11">
        <f t="shared" si="3"/>
        <v>0</v>
      </c>
      <c r="E52" s="8" t="s">
        <v>53</v>
      </c>
      <c r="F52" s="23">
        <f>SUM(B51:B52)</f>
        <v>771</v>
      </c>
      <c r="G52" s="23">
        <f>SUM(C51:C52)</f>
        <v>320</v>
      </c>
      <c r="H52" s="11">
        <f>F52/$F$54*100</f>
        <v>13.19979455572676</v>
      </c>
    </row>
    <row r="53" spans="1:8" ht="12.75">
      <c r="A53" s="9"/>
      <c r="B53" s="23"/>
      <c r="C53" s="23"/>
      <c r="D53" s="22"/>
      <c r="E53" s="19"/>
      <c r="H53" s="22"/>
    </row>
    <row r="54" spans="1:8" ht="12.75">
      <c r="A54" s="8" t="s">
        <v>34</v>
      </c>
      <c r="B54" s="6">
        <f>SUM(B40:B53)</f>
        <v>5841</v>
      </c>
      <c r="C54" s="6">
        <f>SUM(C40:C53)</f>
        <v>3009</v>
      </c>
      <c r="D54" s="11">
        <f>SUM(D40:D53)</f>
        <v>100</v>
      </c>
      <c r="E54" s="19"/>
      <c r="F54" s="6">
        <f>SUM(F40:F53)</f>
        <v>5841</v>
      </c>
      <c r="G54" s="23">
        <f>SUM(G40:G53)</f>
        <v>3009</v>
      </c>
      <c r="H54" s="11">
        <f>SUM(H44:H53)</f>
        <v>100</v>
      </c>
    </row>
  </sheetData>
  <sheetProtection/>
  <mergeCells count="3">
    <mergeCell ref="A8:C8"/>
    <mergeCell ref="A9:C9"/>
    <mergeCell ref="A10:C10"/>
  </mergeCells>
  <printOptions/>
  <pageMargins left="0.75" right="0.75" top="1" bottom="1" header="0.510417" footer="0.510417"/>
  <pageSetup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49">
      <selection activeCell="D5" sqref="D5"/>
    </sheetView>
  </sheetViews>
  <sheetFormatPr defaultColWidth="12.140625" defaultRowHeight="12.75"/>
  <cols>
    <col min="1" max="1" width="29.28125" style="0" customWidth="1"/>
    <col min="2" max="2" width="8.7109375" style="3" customWidth="1"/>
    <col min="3" max="3" width="9.140625" style="3" customWidth="1"/>
    <col min="4" max="4" width="12.140625" style="3" customWidth="1"/>
    <col min="5" max="5" width="10.7109375" style="0" customWidth="1"/>
    <col min="6" max="6" width="9.57421875" style="0" customWidth="1"/>
    <col min="7" max="7" width="9.7109375" style="0" customWidth="1"/>
    <col min="8" max="252" width="9.140625" style="0" customWidth="1"/>
    <col min="253" max="253" width="29.28125" style="0" customWidth="1"/>
    <col min="254" max="254" width="8.7109375" style="0" customWidth="1"/>
    <col min="255" max="255" width="9.140625" style="0" customWidth="1"/>
  </cols>
  <sheetData>
    <row r="2" s="1" customFormat="1" ht="15.75">
      <c r="B2" s="2" t="s">
        <v>0</v>
      </c>
    </row>
    <row r="3" s="1" customFormat="1" ht="15.75">
      <c r="B3" s="2" t="s">
        <v>1</v>
      </c>
    </row>
    <row r="4" s="1" customFormat="1" ht="15.75">
      <c r="B4" s="2" t="s">
        <v>2</v>
      </c>
    </row>
    <row r="5" s="1" customFormat="1" ht="15"/>
    <row r="8" spans="1:4" ht="15.75">
      <c r="A8" s="29" t="s">
        <v>3</v>
      </c>
      <c r="B8" s="29"/>
      <c r="C8" s="29"/>
      <c r="D8" s="20"/>
    </row>
    <row r="9" spans="1:4" ht="12.75">
      <c r="A9" s="30" t="s">
        <v>4</v>
      </c>
      <c r="B9" s="30"/>
      <c r="C9" s="30"/>
      <c r="D9" s="21"/>
    </row>
    <row r="10" spans="1:4" ht="12.75">
      <c r="A10" s="30" t="s">
        <v>54</v>
      </c>
      <c r="B10" s="30"/>
      <c r="C10" s="30"/>
      <c r="D10" s="24"/>
    </row>
    <row r="13" spans="1:4" ht="12.75">
      <c r="A13" s="8" t="s">
        <v>5</v>
      </c>
      <c r="B13" s="6" t="s">
        <v>6</v>
      </c>
      <c r="C13" s="4" t="s">
        <v>7</v>
      </c>
      <c r="D13" s="5"/>
    </row>
    <row r="14" spans="1:3" ht="12.75">
      <c r="A14" s="22"/>
      <c r="B14" s="23"/>
      <c r="C14" s="23"/>
    </row>
    <row r="15" spans="1:3" ht="12.75">
      <c r="A15" s="22"/>
      <c r="B15" s="23"/>
      <c r="C15" s="23"/>
    </row>
    <row r="16" spans="1:4" ht="15">
      <c r="A16" s="17" t="s">
        <v>8</v>
      </c>
      <c r="B16" s="6">
        <v>5841</v>
      </c>
      <c r="C16" s="6">
        <v>3009</v>
      </c>
      <c r="D16" s="7"/>
    </row>
    <row r="19" spans="1:8" ht="38.25">
      <c r="A19" s="8" t="s">
        <v>9</v>
      </c>
      <c r="B19" s="6" t="s">
        <v>6</v>
      </c>
      <c r="C19" s="4" t="s">
        <v>7</v>
      </c>
      <c r="D19" s="18" t="s">
        <v>10</v>
      </c>
      <c r="E19" s="8" t="s">
        <v>11</v>
      </c>
      <c r="F19" s="6" t="s">
        <v>6</v>
      </c>
      <c r="G19" s="4" t="s">
        <v>7</v>
      </c>
      <c r="H19" s="18" t="s">
        <v>10</v>
      </c>
    </row>
    <row r="20" spans="1:4" ht="12.75">
      <c r="A20" s="22"/>
      <c r="B20" s="23"/>
      <c r="C20" s="23"/>
      <c r="D20"/>
    </row>
    <row r="21" spans="1:8" ht="12.75">
      <c r="A21" s="22" t="s">
        <v>12</v>
      </c>
      <c r="B21" s="23">
        <v>2</v>
      </c>
      <c r="C21" s="23">
        <v>0</v>
      </c>
      <c r="D21" s="22"/>
      <c r="H21" s="22"/>
    </row>
    <row r="22" spans="1:8" ht="12.75">
      <c r="A22" s="22" t="s">
        <v>13</v>
      </c>
      <c r="B22" s="23">
        <v>853</v>
      </c>
      <c r="C22" s="23">
        <v>387</v>
      </c>
      <c r="D22" s="11">
        <f>(B22+B21)/$B$35*100</f>
        <v>14.637904468412943</v>
      </c>
      <c r="E22" s="12" t="s">
        <v>14</v>
      </c>
      <c r="F22" s="22">
        <f>SUM(B21:B22)</f>
        <v>855</v>
      </c>
      <c r="G22" s="22">
        <f>SUM(C21:C22)</f>
        <v>387</v>
      </c>
      <c r="H22" s="11">
        <f>(F22+F21)/$F$35*100</f>
        <v>14.637904468412943</v>
      </c>
    </row>
    <row r="23" spans="1:8" ht="12.75">
      <c r="A23" s="22" t="s">
        <v>15</v>
      </c>
      <c r="B23" s="23">
        <v>73</v>
      </c>
      <c r="C23" s="23">
        <v>24</v>
      </c>
      <c r="D23" s="11">
        <f aca="true" t="shared" si="0" ref="D23:D32">B23/$B$35*100</f>
        <v>1.2497859955487074</v>
      </c>
      <c r="E23" s="12" t="s">
        <v>16</v>
      </c>
      <c r="F23" s="23">
        <f aca="true" t="shared" si="1" ref="F23:G27">B23</f>
        <v>73</v>
      </c>
      <c r="G23" s="23">
        <f t="shared" si="1"/>
        <v>24</v>
      </c>
      <c r="H23" s="11">
        <f>F23/$F$35*100</f>
        <v>1.2497859955487074</v>
      </c>
    </row>
    <row r="24" spans="1:8" ht="12.75">
      <c r="A24" s="22" t="s">
        <v>17</v>
      </c>
      <c r="B24" s="23">
        <v>1596</v>
      </c>
      <c r="C24" s="23">
        <v>509</v>
      </c>
      <c r="D24" s="11">
        <f t="shared" si="0"/>
        <v>27.324088341037495</v>
      </c>
      <c r="E24" s="12" t="s">
        <v>18</v>
      </c>
      <c r="F24" s="23">
        <f t="shared" si="1"/>
        <v>1596</v>
      </c>
      <c r="G24" s="23">
        <f t="shared" si="1"/>
        <v>509</v>
      </c>
      <c r="H24" s="11">
        <f aca="true" t="shared" si="2" ref="H24:H30">F24/$F$35*100</f>
        <v>27.324088341037495</v>
      </c>
    </row>
    <row r="25" spans="1:8" ht="12.75">
      <c r="A25" s="22" t="s">
        <v>19</v>
      </c>
      <c r="B25" s="23">
        <v>1825</v>
      </c>
      <c r="C25" s="23">
        <v>1098</v>
      </c>
      <c r="D25" s="11">
        <f t="shared" si="0"/>
        <v>31.244649888717685</v>
      </c>
      <c r="E25" s="12" t="s">
        <v>20</v>
      </c>
      <c r="F25" s="23">
        <f t="shared" si="1"/>
        <v>1825</v>
      </c>
      <c r="G25" s="23">
        <f t="shared" si="1"/>
        <v>1098</v>
      </c>
      <c r="H25" s="11">
        <f t="shared" si="2"/>
        <v>31.244649888717685</v>
      </c>
    </row>
    <row r="26" spans="1:8" ht="12.75">
      <c r="A26" s="22" t="s">
        <v>21</v>
      </c>
      <c r="B26" s="23">
        <v>55</v>
      </c>
      <c r="C26" s="23">
        <v>10</v>
      </c>
      <c r="D26" s="11">
        <f t="shared" si="0"/>
        <v>0.9416195856873822</v>
      </c>
      <c r="E26" s="12" t="s">
        <v>22</v>
      </c>
      <c r="F26" s="23">
        <f t="shared" si="1"/>
        <v>55</v>
      </c>
      <c r="G26" s="23">
        <f t="shared" si="1"/>
        <v>10</v>
      </c>
      <c r="H26" s="11">
        <f t="shared" si="2"/>
        <v>0.9416195856873822</v>
      </c>
    </row>
    <row r="27" spans="1:8" ht="12.75">
      <c r="A27" s="22" t="s">
        <v>23</v>
      </c>
      <c r="B27" s="23">
        <v>97</v>
      </c>
      <c r="C27" s="23">
        <v>46</v>
      </c>
      <c r="D27" s="11">
        <f t="shared" si="0"/>
        <v>1.660674542030474</v>
      </c>
      <c r="E27" s="12" t="s">
        <v>24</v>
      </c>
      <c r="F27" s="23">
        <f t="shared" si="1"/>
        <v>97</v>
      </c>
      <c r="G27" s="23">
        <f t="shared" si="1"/>
        <v>46</v>
      </c>
      <c r="H27" s="11">
        <f t="shared" si="2"/>
        <v>1.660674542030474</v>
      </c>
    </row>
    <row r="28" spans="1:8" ht="12.75">
      <c r="A28" s="22" t="s">
        <v>25</v>
      </c>
      <c r="B28" s="23">
        <v>231</v>
      </c>
      <c r="C28" s="23">
        <v>155</v>
      </c>
      <c r="D28" s="11">
        <f t="shared" si="0"/>
        <v>3.954802259887006</v>
      </c>
      <c r="E28" s="12" t="s">
        <v>26</v>
      </c>
      <c r="F28" s="23">
        <f>SUM(B28:B29)</f>
        <v>1233</v>
      </c>
      <c r="G28" s="23">
        <f>SUM(C28:C29)</f>
        <v>864</v>
      </c>
      <c r="H28" s="11">
        <f t="shared" si="2"/>
        <v>21.10939907550077</v>
      </c>
    </row>
    <row r="29" spans="1:8" ht="12.75">
      <c r="A29" s="22" t="s">
        <v>27</v>
      </c>
      <c r="B29" s="23">
        <v>1002</v>
      </c>
      <c r="C29" s="23">
        <v>709</v>
      </c>
      <c r="D29" s="11">
        <f t="shared" si="0"/>
        <v>17.154596815613765</v>
      </c>
      <c r="E29" s="13" t="s">
        <v>28</v>
      </c>
      <c r="F29" s="14">
        <f>SUM(B30:B32)</f>
        <v>93</v>
      </c>
      <c r="G29" s="14">
        <f>SUM(C30:C32)</f>
        <v>64</v>
      </c>
      <c r="H29" s="11">
        <f t="shared" si="2"/>
        <v>1.5921931176168465</v>
      </c>
    </row>
    <row r="30" spans="1:8" ht="12.75">
      <c r="A30" s="22" t="s">
        <v>29</v>
      </c>
      <c r="B30" s="23">
        <v>63</v>
      </c>
      <c r="C30" s="23">
        <v>44</v>
      </c>
      <c r="D30" s="11">
        <f t="shared" si="0"/>
        <v>1.078582434514638</v>
      </c>
      <c r="E30" s="15" t="s">
        <v>30</v>
      </c>
      <c r="F30" s="23">
        <f>B33</f>
        <v>14</v>
      </c>
      <c r="G30" s="23">
        <f>C33</f>
        <v>7</v>
      </c>
      <c r="H30" s="11">
        <f t="shared" si="2"/>
        <v>0.2396849854476973</v>
      </c>
    </row>
    <row r="31" spans="1:4" ht="12.75">
      <c r="A31" s="22" t="s">
        <v>31</v>
      </c>
      <c r="B31" s="23">
        <v>18</v>
      </c>
      <c r="C31" s="23">
        <v>13</v>
      </c>
      <c r="D31" s="11">
        <f t="shared" si="0"/>
        <v>0.30816640986132515</v>
      </c>
    </row>
    <row r="32" spans="1:4" ht="12.75">
      <c r="A32" s="22" t="s">
        <v>32</v>
      </c>
      <c r="B32" s="23">
        <v>12</v>
      </c>
      <c r="C32" s="23">
        <v>7</v>
      </c>
      <c r="D32" s="11">
        <f t="shared" si="0"/>
        <v>0.2054442732408834</v>
      </c>
    </row>
    <row r="33" spans="1:4" ht="12.75">
      <c r="A33" s="22" t="s">
        <v>33</v>
      </c>
      <c r="B33" s="23">
        <v>14</v>
      </c>
      <c r="C33" s="23">
        <v>7</v>
      </c>
      <c r="D33" s="11">
        <f>B33/$B$35*100</f>
        <v>0.2396849854476973</v>
      </c>
    </row>
    <row r="34" spans="1:4" ht="12.75">
      <c r="A34" s="22"/>
      <c r="B34" s="23"/>
      <c r="C34" s="23"/>
      <c r="D34" s="22"/>
    </row>
    <row r="35" spans="1:8" ht="12.75">
      <c r="A35" s="8" t="s">
        <v>34</v>
      </c>
      <c r="B35" s="6">
        <v>5841</v>
      </c>
      <c r="C35" s="6">
        <v>3009</v>
      </c>
      <c r="D35" s="11">
        <f>SUM(D22:D34)</f>
        <v>100</v>
      </c>
      <c r="F35" s="6">
        <f>SUM(F21:F34)</f>
        <v>5841</v>
      </c>
      <c r="G35" s="6">
        <f>SUM(G21:G34)</f>
        <v>3009</v>
      </c>
      <c r="H35" s="25">
        <f>SUM(H21:H34)</f>
        <v>100</v>
      </c>
    </row>
    <row r="38" spans="1:8" ht="38.25">
      <c r="A38" s="8" t="s">
        <v>35</v>
      </c>
      <c r="B38" s="6" t="s">
        <v>6</v>
      </c>
      <c r="C38" s="4" t="s">
        <v>7</v>
      </c>
      <c r="D38" s="18" t="s">
        <v>10</v>
      </c>
      <c r="H38" s="18" t="s">
        <v>10</v>
      </c>
    </row>
    <row r="39" spans="1:4" ht="12.75">
      <c r="A39" s="22"/>
      <c r="B39" s="23"/>
      <c r="C39" s="23"/>
      <c r="D39"/>
    </row>
    <row r="40" spans="1:4" ht="12.75">
      <c r="A40" s="22" t="s">
        <v>36</v>
      </c>
      <c r="B40" s="23">
        <v>2</v>
      </c>
      <c r="C40" s="23">
        <v>1</v>
      </c>
      <c r="D40" s="11">
        <f>B40/$B$54*100</f>
        <v>0.0342407122068139</v>
      </c>
    </row>
    <row r="41" spans="1:4" ht="12.75">
      <c r="A41" s="22" t="s">
        <v>37</v>
      </c>
      <c r="B41" s="23">
        <v>70</v>
      </c>
      <c r="C41" s="23">
        <v>26</v>
      </c>
      <c r="D41" s="11">
        <f>B41/$B$54*100</f>
        <v>1.1984249272384866</v>
      </c>
    </row>
    <row r="42" spans="1:4" ht="12.75">
      <c r="A42" s="22" t="s">
        <v>38</v>
      </c>
      <c r="B42" s="23">
        <v>235</v>
      </c>
      <c r="C42" s="23">
        <v>100</v>
      </c>
      <c r="D42" s="11">
        <f>B42/$B$54*100</f>
        <v>4.023283684300633</v>
      </c>
    </row>
    <row r="43" spans="1:4" ht="12.75">
      <c r="A43" s="22" t="s">
        <v>39</v>
      </c>
      <c r="B43" s="23">
        <v>304</v>
      </c>
      <c r="C43" s="23">
        <v>205</v>
      </c>
      <c r="D43" s="11">
        <f>B43/$B$54*100</f>
        <v>5.204588255435713</v>
      </c>
    </row>
    <row r="44" spans="1:8" ht="12.75">
      <c r="A44" s="22" t="s">
        <v>40</v>
      </c>
      <c r="B44" s="23">
        <v>353</v>
      </c>
      <c r="C44" s="23">
        <v>250</v>
      </c>
      <c r="D44" s="11">
        <f>B44/$B$54*100</f>
        <v>6.043485704502654</v>
      </c>
      <c r="E44" s="16" t="s">
        <v>41</v>
      </c>
      <c r="F44" s="23">
        <f>(B40+B41+B42+B43+B44)</f>
        <v>964</v>
      </c>
      <c r="G44" s="28">
        <f>(C40+C41+C42+C43+C44)</f>
        <v>582</v>
      </c>
      <c r="H44" s="26">
        <f>F44/$F$54*100</f>
        <v>16.504023283684297</v>
      </c>
    </row>
    <row r="45" spans="1:8" ht="12.75">
      <c r="A45" s="22" t="s">
        <v>42</v>
      </c>
      <c r="B45" s="23">
        <v>609</v>
      </c>
      <c r="C45" s="23">
        <v>405</v>
      </c>
      <c r="D45" s="11">
        <f aca="true" t="shared" si="3" ref="D45:D52">B45/$B$54*100</f>
        <v>10.426296866974834</v>
      </c>
      <c r="E45" s="16"/>
      <c r="F45" s="23"/>
      <c r="G45" s="22"/>
      <c r="H45" s="27"/>
    </row>
    <row r="46" spans="1:8" ht="12.75">
      <c r="A46" s="22" t="s">
        <v>43</v>
      </c>
      <c r="B46" s="23">
        <v>660</v>
      </c>
      <c r="C46" s="23">
        <v>396</v>
      </c>
      <c r="D46" s="11">
        <f t="shared" si="3"/>
        <v>11.299435028248588</v>
      </c>
      <c r="E46" s="8" t="s">
        <v>44</v>
      </c>
      <c r="F46" s="23">
        <f>SUM(B45:B46)</f>
        <v>1269</v>
      </c>
      <c r="G46" s="23">
        <f>SUM(C45:C46)</f>
        <v>801</v>
      </c>
      <c r="H46" s="11">
        <f>F46/$F$54*100</f>
        <v>21.725731895223422</v>
      </c>
    </row>
    <row r="47" spans="1:8" ht="12.75">
      <c r="A47" s="22" t="s">
        <v>45</v>
      </c>
      <c r="B47" s="23">
        <v>600</v>
      </c>
      <c r="C47" s="23">
        <v>301</v>
      </c>
      <c r="D47" s="11">
        <f t="shared" si="3"/>
        <v>10.27221366204417</v>
      </c>
      <c r="E47" s="16"/>
      <c r="F47" s="22"/>
      <c r="G47" s="22"/>
      <c r="H47" s="22"/>
    </row>
    <row r="48" spans="1:8" ht="12.75">
      <c r="A48" s="22" t="s">
        <v>46</v>
      </c>
      <c r="B48" s="23">
        <v>619</v>
      </c>
      <c r="C48" s="23">
        <v>300</v>
      </c>
      <c r="D48" s="11">
        <f t="shared" si="3"/>
        <v>10.597500428008901</v>
      </c>
      <c r="E48" s="8" t="s">
        <v>47</v>
      </c>
      <c r="F48" s="23">
        <f>SUM(B47:B48)</f>
        <v>1219</v>
      </c>
      <c r="G48" s="23">
        <f>SUM(C47:C48)</f>
        <v>601</v>
      </c>
      <c r="H48" s="11">
        <f>F48/$F$54*100</f>
        <v>20.869714090053073</v>
      </c>
    </row>
    <row r="49" spans="1:8" ht="12.75">
      <c r="A49" s="22" t="s">
        <v>48</v>
      </c>
      <c r="B49" s="23">
        <v>726</v>
      </c>
      <c r="C49" s="23">
        <v>322</v>
      </c>
      <c r="D49" s="11">
        <f t="shared" si="3"/>
        <v>12.429378531073446</v>
      </c>
      <c r="E49" s="16"/>
      <c r="F49" s="23"/>
      <c r="G49" s="22"/>
      <c r="H49" s="11"/>
    </row>
    <row r="50" spans="1:8" ht="12.75">
      <c r="A50" s="22" t="s">
        <v>49</v>
      </c>
      <c r="B50" s="23">
        <v>892</v>
      </c>
      <c r="C50" s="23">
        <v>383</v>
      </c>
      <c r="D50" s="11">
        <f t="shared" si="3"/>
        <v>15.271357644239</v>
      </c>
      <c r="E50" s="8" t="s">
        <v>50</v>
      </c>
      <c r="F50" s="23">
        <f>SUM(B49:B50)</f>
        <v>1618</v>
      </c>
      <c r="G50" s="23">
        <f>SUM(C49:C50)</f>
        <v>705</v>
      </c>
      <c r="H50" s="11">
        <f>F50/$F$54*100</f>
        <v>27.700736175312446</v>
      </c>
    </row>
    <row r="51" spans="1:8" ht="12.75">
      <c r="A51" s="22" t="s">
        <v>51</v>
      </c>
      <c r="B51" s="23">
        <v>771</v>
      </c>
      <c r="C51" s="23">
        <v>320</v>
      </c>
      <c r="D51" s="11">
        <f t="shared" si="3"/>
        <v>13.19979455572676</v>
      </c>
      <c r="E51" s="12"/>
      <c r="F51" s="22"/>
      <c r="G51" s="22"/>
      <c r="H51" s="22"/>
    </row>
    <row r="52" spans="1:8" ht="12.75">
      <c r="A52" s="22" t="s">
        <v>52</v>
      </c>
      <c r="B52" s="23">
        <v>0</v>
      </c>
      <c r="C52" s="23">
        <v>0</v>
      </c>
      <c r="D52" s="11">
        <f t="shared" si="3"/>
        <v>0</v>
      </c>
      <c r="E52" s="8" t="s">
        <v>53</v>
      </c>
      <c r="F52" s="23">
        <f>SUM(B51:B52)</f>
        <v>771</v>
      </c>
      <c r="G52" s="23">
        <f>SUM(C51:C52)</f>
        <v>320</v>
      </c>
      <c r="H52" s="11">
        <f>F52/$F$54*100</f>
        <v>13.19979455572676</v>
      </c>
    </row>
    <row r="53" spans="1:8" ht="12.75">
      <c r="A53" s="22"/>
      <c r="B53" s="23"/>
      <c r="C53" s="23"/>
      <c r="D53" s="22"/>
      <c r="E53" s="19"/>
      <c r="H53" s="22"/>
    </row>
    <row r="54" spans="1:8" ht="12.75">
      <c r="A54" s="8" t="s">
        <v>34</v>
      </c>
      <c r="B54" s="6">
        <v>5841</v>
      </c>
      <c r="C54" s="6">
        <v>3009</v>
      </c>
      <c r="D54" s="11">
        <f>SUM(D40:D53)</f>
        <v>100</v>
      </c>
      <c r="E54" s="19"/>
      <c r="F54" s="6">
        <f>SUM(F40:F53)</f>
        <v>5841</v>
      </c>
      <c r="G54" s="23">
        <f>SUM(G40:G53)</f>
        <v>3009</v>
      </c>
      <c r="H54" s="11">
        <f>SUM(H44:H53)</f>
        <v>100</v>
      </c>
    </row>
  </sheetData>
  <sheetProtection/>
  <mergeCells count="3">
    <mergeCell ref="A8:C8"/>
    <mergeCell ref="A9:C9"/>
    <mergeCell ref="A10:C10"/>
  </mergeCells>
  <printOptions/>
  <pageMargins left="0.7" right="0.7" top="0.75" bottom="0.75" header="0.3" footer="0.3"/>
  <pageSetup fitToWidth="0" horizontalDpi="600" verticalDpi="600" orientation="portrait" pageOrder="overThenDown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petar.josipovic</dc:creator>
  <cp:keywords/>
  <dc:description/>
  <cp:lastModifiedBy>Milos Ubovic</cp:lastModifiedBy>
  <dcterms:created xsi:type="dcterms:W3CDTF">2017-04-03T12:47:32Z</dcterms:created>
  <dcterms:modified xsi:type="dcterms:W3CDTF">2022-07-08T10:24:07Z</dcterms:modified>
  <cp:category/>
  <cp:version/>
  <cp:contentType/>
  <cp:contentStatus/>
</cp:coreProperties>
</file>